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asoriano\Desktop\"/>
    </mc:Choice>
  </mc:AlternateContent>
  <xr:revisionPtr revIDLastSave="0" documentId="13_ncr:1_{EC4A63BE-1A53-442C-8C2E-5AE4B7B80353}" xr6:coauthVersionLast="47" xr6:coauthVersionMax="47" xr10:uidLastSave="{00000000-0000-0000-0000-000000000000}"/>
  <bookViews>
    <workbookView xWindow="-120" yWindow="-120" windowWidth="20730" windowHeight="11160" xr2:uid="{3F43D793-8145-45D7-B8C4-5E8F539BAFF0}"/>
  </bookViews>
  <sheets>
    <sheet name="Hoja1" sheetId="1" r:id="rId1"/>
    <sheet name="Hoja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1" i="1" l="1"/>
  <c r="I20" i="1"/>
  <c r="H20" i="1"/>
  <c r="I19" i="1"/>
  <c r="I18" i="1"/>
  <c r="I17" i="1"/>
  <c r="H17" i="1"/>
  <c r="H10" i="2" l="1"/>
  <c r="I16" i="1" l="1"/>
  <c r="I15" i="1"/>
  <c r="I14" i="1"/>
  <c r="I13" i="1"/>
  <c r="I12" i="1"/>
  <c r="I11" i="1"/>
  <c r="I10" i="1"/>
  <c r="I6" i="1" l="1"/>
  <c r="I7" i="1"/>
  <c r="I8" i="1"/>
  <c r="I5" i="1"/>
  <c r="I4" i="1"/>
</calcChain>
</file>

<file path=xl/sharedStrings.xml><?xml version="1.0" encoding="utf-8"?>
<sst xmlns="http://schemas.openxmlformats.org/spreadsheetml/2006/main" count="49" uniqueCount="46">
  <si>
    <t>ENTIDAD CONTRATANTE</t>
  </si>
  <si>
    <t>OBJETO DEL CONTRATO</t>
  </si>
  <si>
    <t>FECHA DE INICIO</t>
  </si>
  <si>
    <t>FECHA FINALIZACIÓN</t>
  </si>
  <si>
    <t>VALOR DEL CONTRATO</t>
  </si>
  <si>
    <t>RECURSOS TOTALES DESEMBOLSADOS O PAGADOS</t>
  </si>
  <si>
    <t>RECURSOS PENDIENTES POR EJECUTAR</t>
  </si>
  <si>
    <t>% DE EJECUCIÓN</t>
  </si>
  <si>
    <t>CONCEJO MUNICIPAL DE CARTAGO</t>
  </si>
  <si>
    <t>Prestación de servicios profesionales de apoyo y acompañamiento en la estructuración de la convocatoria, aplicación y valoración de las pruebas de conocimiento y comportamentales para la elección del Secretario General del Concejo Municipal de Cartago - Valle del Cauca para el periodo 2024.</t>
  </si>
  <si>
    <t>Elaborar las pruebas y diseñar el modelo de evaluación para la realización del concurso público de méritos para la elección del Secretario General del Concejo Municipal de Pereira, para el periodo comprendido entre el 1 de enero y el 31 de diciembre de 2024</t>
  </si>
  <si>
    <t>Realizar la verificación de requisitos mínimos, las pruebas escritas y la prueba de valoración de antecedentes del proceso de selección en las modalidades de ascenso e ingreso, y la prueba de ejecución del proceso de selección en la modalidad de ingreso para proveer empleos en vacancia definitiva pertenecientes al sistema específico de carrera administrativa de la planta de personal de la unidad administrativa especial Dirección de Impuestos y Aduanas Nacionales - DIAN, proceso de selección DIAN.</t>
  </si>
  <si>
    <t>Llevar a cabo las pruebas de conocimiento, valoración de estudios y experiencia, evaluación y calificación para la elección del Secretario General del Concejo Municipal de Soacha.</t>
  </si>
  <si>
    <t>Prestación de servicios para brindar apoyo y acompañamiento técnico y jurídico para la aplicación, diseño, calificación, desarrollo integral de la prueba de conocimientos y valoración de antecedentes de estudios y experiencia, en el proceso de selección del Secretario(a) General del Concejo de Bucaramanga, para el periodo 2024.</t>
  </si>
  <si>
    <t>Aunar esfuerzos para la creación, diseño, conceptualización, ensamble y desarrollo de contenidos académicos con estrategias de permanencia, con el fin de implementar acciones específicas para los ejes de educación, i+d+i y extensión de la ciudadela universitaria @medellín, en temas relacionados a la 4ri y la trasferencia de conocimiento</t>
  </si>
  <si>
    <t>Convenio de cooperación interinstitucional, entre el Municipio de Girón y la Fundación Universitaria del Área Andina, para el desarrollo de las prácticas o pasantías formativas de los estudiantes de los programas académicos de Areandina en las instalaciones del escenario de la práctica o pasantía.</t>
  </si>
  <si>
    <t>ALCALDIA MUNICIPIO DE GIRON SANTANDER</t>
  </si>
  <si>
    <t>Prestación de servicios de una universidad o institución de educación superior pública o privada para adelantar el concurso de méritos público y abierto, así como la ejecución en todas sus fases, convocatoria, las pruebas encaminadas a evaluar conocimientos, aptitudes y competencias de los aspirantes, tendientes a seleccionar los candidatos hábiles para el empleo público de Secretario (a) General del Concejo de Sogamoso Boyacá, para el año 2024.</t>
  </si>
  <si>
    <t>CONCEJO MUNICIPAL DE PEREIRA</t>
  </si>
  <si>
    <t>COMISIÓN NACIONAL DEL SERVICIO CIVIL</t>
  </si>
  <si>
    <t>CONCEJO MUNICIPAL DE SOACHA</t>
  </si>
  <si>
    <t>CONCEJO MUNICIPAL DE BUCARAMANGA</t>
  </si>
  <si>
    <t>AGENCIA DE EDUCACIÓN POSTSECUNDARIA DE MEDELLÍN -SAPIENCIA-</t>
  </si>
  <si>
    <t>CONCEJO DE SOGAMOSO</t>
  </si>
  <si>
    <t>Acompañamiento y asesoría, en el marco del concurso de mérito para proveer el cargo de Personero Municipal de Neiva para el periodo constitucional 2024-2028 y del Secretario General del Concejo Municipal de Neiva para el periodo 2024.</t>
  </si>
  <si>
    <t>CONCEJO MUNICIPAL DE NEIVA</t>
  </si>
  <si>
    <t>CONCEJO MUNICIPAL DE ACACIAS</t>
  </si>
  <si>
    <t>Contrato de asesoría, apoyo y acompañamiento en la estructuración y realización de la convocatoria para la elección de la Secretario General del Concejo Municipal de Acacias para la vigencia 2024.</t>
  </si>
  <si>
    <t>CONCEJO DE DOSQUEBRADAS</t>
  </si>
  <si>
    <t>Prestar los servicios para, acompañar la convocatoria, estructurar, aplicar y valorar las pruebas de conocimiento, comportamentales y ejecutar los demás procedimientos requeridos para la elección del Secretario General del Concejo Municipal de Dosquebradas-Departamento de Risaralda, periodo 2024</t>
  </si>
  <si>
    <t>EOT</t>
  </si>
  <si>
    <t>DIAN</t>
  </si>
  <si>
    <t>EON</t>
  </si>
  <si>
    <t>FISCALÍA GENERAL DE LA NACIÓN REGIONAL CENTRAL</t>
  </si>
  <si>
    <t>Aunar esfuerzos técnicos, administrativos y académicos para contribuir al logro de los propósitos de descongestión, eficiencia y acceso a la justicia, a través del desarrollo de programas de prácticas académicas (de pregrado, posgrado, técnico, tecnológico) realizadas por los estudiantes de los diferentes programas académicos que ofrece LA FUNDACION UNIVERSITARIA DEL AREA ANDINA, como modalidad de trabajo de grado o dentro del plan de estudios, para que adelanten practicas académicas, pasantías.</t>
  </si>
  <si>
    <t xml:space="preserve">	26/09/2023</t>
  </si>
  <si>
    <t>MUNICIPIO DE PEREIRA</t>
  </si>
  <si>
    <t>"Prestación de servicios para la convocatoria, diseño, ejecución y certificación de dos (02) Diplomados dirigidos a mujeres en participación política, liderazgo y empoderamiento femenino, en cumplimiento de la política pública de equidad de género para la mujer aprobada a través de acuerdo municipal no. 014 de 2019.".</t>
  </si>
  <si>
    <t>Aunar esfuerzos técnicos, administrativos, jurídicos, financieros y académicos entre la Agencia Distrital para la Educación Superior, la Ciencia y la Tecnología - Atenea y la Fundación Universitaria del Área Andina, para la implementación del Programa Jóvenes a la U.</t>
  </si>
  <si>
    <t>AGENCIA DISTRITAL PARA LA EDUCACIÓN SUPERIOR, LA CIENCIA Y LA TECNOLOGÍA, ATENEA</t>
  </si>
  <si>
    <t>Contratar los servicios de una universidad o institución de educación superior pública o privada para adelantar el concurso de méritos público y abierto, así como la ejecución en todas sus fases, convocatoria, las pruebas encaminadas a evaluar conocimientos, aptitudes y competencias de los aspirantes, tendientes a seleccionar los candidatos hábiles para el empleo público de Personero(a) Municipal de Sogamoso - Boyacá, para el periodo 2024-2028.</t>
  </si>
  <si>
    <t>Aunar esfuerzos para garantizar el acceso y permanencia en programas académicos tecnológicos y profesionales, a los estudiantes del departamento de Risaralda - ordenanza 008 del 31 de mayo de 2020, Plan Departamental de Desarrollo 2020-2023 - Risaralda sentimiento de todos.</t>
  </si>
  <si>
    <t>GOBERNACIÓN DE RISARALDA</t>
  </si>
  <si>
    <t>Realizar las pruebas escritas, de ejecución y la prueba de valoración de antecedentes del proceso de selección entidades del Orden Territorial - 2022.</t>
  </si>
  <si>
    <t>Realizar las pruebas escritas, de ejecución y la prueba de valoración de antecedentes del proceso de selección entidades del Orden Nacional- 2022.</t>
  </si>
  <si>
    <t>CANTIDAD DE OTROSÍES Y ADICIONES REALIZADAS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</si>
</sst>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quot;$&quot;\ * #,##0_-;\-&quot;$&quot;\ * #,##0_-;_-&quot;$&quot;\ * &quot;-&quot;_-;_-@_-"/>
  </numFmts>
  <fonts count="5" x14ac:knownFonts="1">
    <font>
      <sz val="11"/>
      <color theme="1"/>
      <name val="Calibri"/>
      <family val="2"/>
      <scheme val="minor"/>
    </font>
    <font>
      <sz val="11"/>
      <color theme="1"/>
      <name val="Calibri"/>
      <family val="2"/>
      <scheme val="minor"/>
    </font>
    <font>
      <sz val="8"/>
      <color theme="1"/>
      <name val="Calibri"/>
      <family val="2"/>
      <scheme val="minor"/>
    </font>
    <font>
      <b/>
      <sz val="8"/>
      <name val="Calibri"/>
      <family val="2"/>
      <scheme val="minor"/>
    </font>
    <font>
      <sz val="9"/>
      <color theme="1"/>
      <name val="Calibri"/>
      <family val="2"/>
      <scheme val="minor"/>
    </font>
  </fonts>
  <fills count="3">
    <fill>
      <patternFill patternType="none"/>
    </fill>
    <fill>
      <patternFill patternType="gray125"/>
    </fill>
    <fill>
      <patternFill patternType="solid">
        <fgColor theme="2"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2" fontId="1" fillId="0" borderId="0" applyFont="0" applyFill="0" applyBorder="0" applyAlignment="0" applyProtection="0"/>
    <xf numFmtId="9" fontId="1" fillId="0" borderId="0" applyFont="0" applyFill="0" applyBorder="0" applyAlignment="0" applyProtection="0"/>
  </cellStyleXfs>
  <cellXfs count="23">
    <xf numFmtId="0" fontId="0" fillId="0" borderId="0" xfId="0"/>
    <xf numFmtId="0" fontId="0" fillId="0" borderId="0" xfId="0" applyAlignment="1">
      <alignment vertical="center" wrapText="1"/>
    </xf>
    <xf numFmtId="42" fontId="0" fillId="0" borderId="0" xfId="1" applyFont="1" applyAlignment="1">
      <alignment vertical="center" wrapText="1"/>
    </xf>
    <xf numFmtId="9" fontId="0" fillId="0" borderId="0" xfId="2" applyFont="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42" fontId="3" fillId="2" borderId="1" xfId="1" applyFont="1" applyFill="1" applyBorder="1" applyAlignment="1">
      <alignment horizontal="center" vertical="center" wrapText="1"/>
    </xf>
    <xf numFmtId="9" fontId="3" fillId="2" borderId="1" xfId="2" applyFont="1" applyFill="1" applyBorder="1" applyAlignment="1">
      <alignment horizontal="center" vertical="center" wrapText="1"/>
    </xf>
    <xf numFmtId="0" fontId="2" fillId="0" borderId="0" xfId="0" applyFont="1" applyAlignment="1">
      <alignment vertical="center" wrapText="1"/>
    </xf>
    <xf numFmtId="0" fontId="4" fillId="0" borderId="1" xfId="0" applyFont="1" applyBorder="1" applyAlignment="1">
      <alignment vertical="center" wrapText="1"/>
    </xf>
    <xf numFmtId="14" fontId="4" fillId="0" borderId="1" xfId="0" applyNumberFormat="1" applyFont="1" applyBorder="1" applyAlignment="1">
      <alignment horizontal="center" vertical="center" wrapText="1"/>
    </xf>
    <xf numFmtId="42" fontId="4" fillId="0" borderId="1" xfId="1" applyFont="1" applyBorder="1" applyAlignment="1">
      <alignment horizontal="center" vertical="center" wrapText="1"/>
    </xf>
    <xf numFmtId="9" fontId="4" fillId="0" borderId="1" xfId="2" applyFont="1" applyBorder="1" applyAlignment="1">
      <alignment horizontal="center" vertical="center" wrapText="1"/>
    </xf>
    <xf numFmtId="42" fontId="4" fillId="0" borderId="1" xfId="0" applyNumberFormat="1" applyFont="1" applyBorder="1" applyAlignment="1">
      <alignment horizontal="center" vertical="center" wrapText="1"/>
    </xf>
    <xf numFmtId="42" fontId="4" fillId="0" borderId="1" xfId="1" applyFont="1" applyBorder="1" applyAlignment="1">
      <alignment vertical="center" wrapText="1"/>
    </xf>
    <xf numFmtId="42" fontId="0" fillId="0" borderId="0" xfId="1" applyFont="1"/>
    <xf numFmtId="1" fontId="3" fillId="2" borderId="1" xfId="0" applyNumberFormat="1" applyFont="1" applyFill="1" applyBorder="1" applyAlignment="1">
      <alignment horizontal="center" vertical="center" wrapText="1"/>
    </xf>
    <xf numFmtId="1" fontId="4" fillId="0" borderId="1" xfId="0" applyNumberFormat="1" applyFont="1" applyBorder="1" applyAlignment="1">
      <alignment horizontal="center" vertical="center" wrapText="1"/>
    </xf>
    <xf numFmtId="1" fontId="0" fillId="0" borderId="0" xfId="0" applyNumberFormat="1" applyAlignment="1">
      <alignment vertical="center" wrapText="1"/>
    </xf>
    <xf numFmtId="42" fontId="4" fillId="0" borderId="1" xfId="1" applyFont="1" applyFill="1" applyBorder="1" applyAlignment="1">
      <alignment vertical="center" wrapText="1"/>
    </xf>
    <xf numFmtId="9" fontId="4" fillId="0" borderId="1" xfId="2" applyFont="1" applyFill="1" applyBorder="1" applyAlignment="1">
      <alignment horizontal="center" vertical="center" wrapText="1"/>
    </xf>
    <xf numFmtId="1" fontId="0" fillId="0" borderId="1" xfId="0" applyNumberFormat="1" applyBorder="1" applyAlignment="1">
      <alignment vertical="center" wrapText="1"/>
    </xf>
    <xf numFmtId="42" fontId="4" fillId="0" borderId="1" xfId="1" applyFont="1" applyFill="1" applyBorder="1" applyAlignment="1">
      <alignment horizontal="center" vertical="center" wrapText="1"/>
    </xf>
  </cellXfs>
  <cellStyles count="3">
    <cellStyle name="Moneda [0]" xfId="1" builtinId="7"/>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661917-4E3B-4326-A57B-0583DD1CF443}">
  <dimension ref="B3:J21"/>
  <sheetViews>
    <sheetView tabSelected="1" topLeftCell="B16" zoomScale="97" workbookViewId="0">
      <selection activeCell="J21" sqref="J21"/>
    </sheetView>
  </sheetViews>
  <sheetFormatPr baseColWidth="10" defaultColWidth="17.42578125" defaultRowHeight="18" customHeight="1" x14ac:dyDescent="0.25"/>
  <cols>
    <col min="1" max="1" width="6.5703125" style="1" customWidth="1"/>
    <col min="2" max="2" width="24.85546875" style="1" customWidth="1"/>
    <col min="3" max="3" width="56.5703125" style="1" customWidth="1"/>
    <col min="4" max="4" width="11.7109375" style="4" bestFit="1" customWidth="1"/>
    <col min="5" max="5" width="10.7109375" style="4" bestFit="1" customWidth="1"/>
    <col min="6" max="6" width="14.7109375" style="2" customWidth="1"/>
    <col min="7" max="7" width="11.28515625" style="3" customWidth="1"/>
    <col min="8" max="8" width="20.28515625" style="2" customWidth="1"/>
    <col min="9" max="9" width="20.140625" style="1" customWidth="1"/>
    <col min="10" max="10" width="20.140625" style="18" customWidth="1"/>
    <col min="11" max="16384" width="17.42578125" style="1"/>
  </cols>
  <sheetData>
    <row r="3" spans="2:10" s="8" customFormat="1" ht="33" customHeight="1" x14ac:dyDescent="0.25">
      <c r="B3" s="5" t="s">
        <v>0</v>
      </c>
      <c r="C3" s="5" t="s">
        <v>1</v>
      </c>
      <c r="D3" s="5" t="s">
        <v>2</v>
      </c>
      <c r="E3" s="5" t="s">
        <v>3</v>
      </c>
      <c r="F3" s="6" t="s">
        <v>4</v>
      </c>
      <c r="G3" s="7" t="s">
        <v>7</v>
      </c>
      <c r="H3" s="6" t="s">
        <v>5</v>
      </c>
      <c r="I3" s="5" t="s">
        <v>6</v>
      </c>
      <c r="J3" s="16" t="s">
        <v>45</v>
      </c>
    </row>
    <row r="4" spans="2:10" ht="60" x14ac:dyDescent="0.25">
      <c r="B4" s="9" t="s">
        <v>8</v>
      </c>
      <c r="C4" s="9" t="s">
        <v>9</v>
      </c>
      <c r="D4" s="10">
        <v>45258</v>
      </c>
      <c r="E4" s="10">
        <v>45288</v>
      </c>
      <c r="F4" s="11">
        <v>22000000</v>
      </c>
      <c r="G4" s="12">
        <v>0.1</v>
      </c>
      <c r="H4" s="11">
        <v>0</v>
      </c>
      <c r="I4" s="13">
        <f>+F4-H4</f>
        <v>22000000</v>
      </c>
      <c r="J4" s="17"/>
    </row>
    <row r="5" spans="2:10" ht="48" x14ac:dyDescent="0.25">
      <c r="B5" s="9" t="s">
        <v>18</v>
      </c>
      <c r="C5" s="9" t="s">
        <v>10</v>
      </c>
      <c r="D5" s="10">
        <v>45258</v>
      </c>
      <c r="E5" s="10">
        <v>45287</v>
      </c>
      <c r="F5" s="11">
        <v>31500000</v>
      </c>
      <c r="G5" s="12">
        <v>0</v>
      </c>
      <c r="H5" s="11">
        <v>0</v>
      </c>
      <c r="I5" s="13">
        <f>+F5-H5</f>
        <v>31500000</v>
      </c>
      <c r="J5" s="17"/>
    </row>
    <row r="6" spans="2:10" ht="96" x14ac:dyDescent="0.25">
      <c r="B6" s="9" t="s">
        <v>19</v>
      </c>
      <c r="C6" s="9" t="s">
        <v>11</v>
      </c>
      <c r="D6" s="10">
        <v>45092</v>
      </c>
      <c r="E6" s="10">
        <v>45251</v>
      </c>
      <c r="F6" s="11">
        <v>16219890635</v>
      </c>
      <c r="G6" s="12">
        <v>0.9</v>
      </c>
      <c r="H6" s="11">
        <v>3649999997</v>
      </c>
      <c r="I6" s="13">
        <f t="shared" ref="I6:I16" si="0">+F6-H6</f>
        <v>12569890638</v>
      </c>
      <c r="J6" s="17">
        <v>1</v>
      </c>
    </row>
    <row r="7" spans="2:10" ht="36" x14ac:dyDescent="0.25">
      <c r="B7" s="9" t="s">
        <v>20</v>
      </c>
      <c r="C7" s="9" t="s">
        <v>12</v>
      </c>
      <c r="D7" s="10">
        <v>45247</v>
      </c>
      <c r="E7" s="10">
        <v>45276</v>
      </c>
      <c r="F7" s="11">
        <v>23000000</v>
      </c>
      <c r="G7" s="12">
        <v>0.4</v>
      </c>
      <c r="H7" s="11">
        <v>0</v>
      </c>
      <c r="I7" s="13">
        <f t="shared" si="0"/>
        <v>23000000</v>
      </c>
      <c r="J7" s="17"/>
    </row>
    <row r="8" spans="2:10" ht="60" x14ac:dyDescent="0.25">
      <c r="B8" s="9" t="s">
        <v>21</v>
      </c>
      <c r="C8" s="9" t="s">
        <v>13</v>
      </c>
      <c r="D8" s="10">
        <v>45244</v>
      </c>
      <c r="E8" s="10">
        <v>45290</v>
      </c>
      <c r="F8" s="11">
        <v>30000000</v>
      </c>
      <c r="G8" s="12">
        <v>0.4</v>
      </c>
      <c r="H8" s="11">
        <v>0</v>
      </c>
      <c r="I8" s="13">
        <f t="shared" si="0"/>
        <v>30000000</v>
      </c>
      <c r="J8" s="17"/>
    </row>
    <row r="9" spans="2:10" ht="72" x14ac:dyDescent="0.25">
      <c r="B9" s="9" t="s">
        <v>22</v>
      </c>
      <c r="C9" s="9" t="s">
        <v>14</v>
      </c>
      <c r="D9" s="10">
        <v>44512</v>
      </c>
      <c r="E9" s="10">
        <v>44877</v>
      </c>
      <c r="F9" s="11">
        <v>870144406</v>
      </c>
      <c r="G9" s="12">
        <v>1</v>
      </c>
      <c r="H9" s="11">
        <v>609101084</v>
      </c>
      <c r="I9" s="13">
        <v>0</v>
      </c>
      <c r="J9" s="17"/>
    </row>
    <row r="10" spans="2:10" ht="60" x14ac:dyDescent="0.25">
      <c r="B10" s="9" t="s">
        <v>16</v>
      </c>
      <c r="C10" s="9" t="s">
        <v>15</v>
      </c>
      <c r="D10" s="10">
        <v>45239</v>
      </c>
      <c r="E10" s="10">
        <v>45604</v>
      </c>
      <c r="F10" s="22">
        <v>0</v>
      </c>
      <c r="G10" s="20">
        <v>0.05</v>
      </c>
      <c r="H10" s="22">
        <v>0</v>
      </c>
      <c r="I10" s="13">
        <f t="shared" si="0"/>
        <v>0</v>
      </c>
      <c r="J10" s="21"/>
    </row>
    <row r="11" spans="2:10" ht="84" x14ac:dyDescent="0.25">
      <c r="B11" s="9" t="s">
        <v>23</v>
      </c>
      <c r="C11" s="9" t="s">
        <v>17</v>
      </c>
      <c r="D11" s="10">
        <v>45246</v>
      </c>
      <c r="E11" s="10">
        <v>45302</v>
      </c>
      <c r="F11" s="11">
        <v>10000000</v>
      </c>
      <c r="G11" s="12">
        <v>0.3</v>
      </c>
      <c r="H11" s="11"/>
      <c r="I11" s="13">
        <f t="shared" si="0"/>
        <v>10000000</v>
      </c>
      <c r="J11" s="17"/>
    </row>
    <row r="12" spans="2:10" ht="48" x14ac:dyDescent="0.25">
      <c r="B12" s="9" t="s">
        <v>25</v>
      </c>
      <c r="C12" s="9" t="s">
        <v>24</v>
      </c>
      <c r="D12" s="10">
        <v>45240</v>
      </c>
      <c r="E12" s="10">
        <v>45290</v>
      </c>
      <c r="F12" s="14">
        <v>73500000</v>
      </c>
      <c r="G12" s="12">
        <v>0.4</v>
      </c>
      <c r="H12" s="14"/>
      <c r="I12" s="13">
        <f t="shared" si="0"/>
        <v>73500000</v>
      </c>
      <c r="J12" s="17"/>
    </row>
    <row r="13" spans="2:10" ht="36" x14ac:dyDescent="0.25">
      <c r="B13" s="9" t="s">
        <v>26</v>
      </c>
      <c r="C13" s="9" t="s">
        <v>27</v>
      </c>
      <c r="D13" s="10">
        <v>45238</v>
      </c>
      <c r="E13" s="10">
        <v>45286</v>
      </c>
      <c r="F13" s="14">
        <v>18000000</v>
      </c>
      <c r="G13" s="12">
        <v>0.4</v>
      </c>
      <c r="H13" s="14"/>
      <c r="I13" s="13">
        <f t="shared" si="0"/>
        <v>18000000</v>
      </c>
      <c r="J13" s="17"/>
    </row>
    <row r="14" spans="2:10" ht="60" x14ac:dyDescent="0.25">
      <c r="B14" s="9" t="s">
        <v>28</v>
      </c>
      <c r="C14" s="9" t="s">
        <v>29</v>
      </c>
      <c r="D14" s="10">
        <v>45231</v>
      </c>
      <c r="E14" s="10">
        <v>45290</v>
      </c>
      <c r="F14" s="14">
        <v>20000000</v>
      </c>
      <c r="G14" s="12">
        <v>0.4</v>
      </c>
      <c r="H14" s="14"/>
      <c r="I14" s="13">
        <f t="shared" si="0"/>
        <v>20000000</v>
      </c>
      <c r="J14" s="17"/>
    </row>
    <row r="15" spans="2:10" ht="96" x14ac:dyDescent="0.25">
      <c r="B15" s="9" t="s">
        <v>33</v>
      </c>
      <c r="C15" s="9" t="s">
        <v>34</v>
      </c>
      <c r="D15" s="10" t="s">
        <v>35</v>
      </c>
      <c r="E15" s="10">
        <v>47021</v>
      </c>
      <c r="F15" s="19">
        <v>0</v>
      </c>
      <c r="G15" s="20">
        <v>0.01</v>
      </c>
      <c r="H15" s="19"/>
      <c r="I15" s="13">
        <f t="shared" si="0"/>
        <v>0</v>
      </c>
      <c r="J15" s="17"/>
    </row>
    <row r="16" spans="2:10" ht="60" x14ac:dyDescent="0.25">
      <c r="B16" s="9" t="s">
        <v>36</v>
      </c>
      <c r="C16" s="9" t="s">
        <v>37</v>
      </c>
      <c r="D16" s="10">
        <v>45184</v>
      </c>
      <c r="E16" s="10">
        <v>45291</v>
      </c>
      <c r="F16" s="14">
        <v>39500000</v>
      </c>
      <c r="G16" s="12">
        <v>0.9</v>
      </c>
      <c r="H16" s="14">
        <v>0</v>
      </c>
      <c r="I16" s="13">
        <f t="shared" si="0"/>
        <v>39500000</v>
      </c>
      <c r="J16" s="17"/>
    </row>
    <row r="17" spans="2:10" ht="48" x14ac:dyDescent="0.25">
      <c r="B17" s="9" t="s">
        <v>39</v>
      </c>
      <c r="C17" s="9" t="s">
        <v>38</v>
      </c>
      <c r="D17" s="10">
        <v>45029</v>
      </c>
      <c r="E17" s="10">
        <v>47118</v>
      </c>
      <c r="F17" s="19">
        <v>14982589860</v>
      </c>
      <c r="G17" s="20">
        <v>0.1</v>
      </c>
      <c r="H17" s="19">
        <f>130336500+67879000</f>
        <v>198215500</v>
      </c>
      <c r="I17" s="13">
        <f>+F17-H17</f>
        <v>14784374360</v>
      </c>
      <c r="J17" s="17"/>
    </row>
    <row r="18" spans="2:10" ht="84" x14ac:dyDescent="0.25">
      <c r="B18" s="9" t="s">
        <v>23</v>
      </c>
      <c r="C18" s="9" t="s">
        <v>40</v>
      </c>
      <c r="D18" s="10">
        <v>45120</v>
      </c>
      <c r="E18" s="10">
        <v>45302</v>
      </c>
      <c r="F18" s="14">
        <v>30000000</v>
      </c>
      <c r="G18" s="12">
        <v>0.8</v>
      </c>
      <c r="H18" s="14">
        <v>0</v>
      </c>
      <c r="I18" s="13">
        <f>+F18-H18</f>
        <v>30000000</v>
      </c>
      <c r="J18" s="17"/>
    </row>
    <row r="19" spans="2:10" ht="60" x14ac:dyDescent="0.25">
      <c r="B19" s="9" t="s">
        <v>42</v>
      </c>
      <c r="C19" s="9" t="s">
        <v>41</v>
      </c>
      <c r="D19" s="10">
        <v>44945</v>
      </c>
      <c r="E19" s="10">
        <v>45290</v>
      </c>
      <c r="F19" s="19">
        <v>364147840</v>
      </c>
      <c r="G19" s="20">
        <v>0.9</v>
      </c>
      <c r="H19" s="19">
        <v>117113600</v>
      </c>
      <c r="I19" s="13">
        <f>+F19-H19</f>
        <v>247034240</v>
      </c>
      <c r="J19" s="17"/>
    </row>
    <row r="20" spans="2:10" ht="36" x14ac:dyDescent="0.25">
      <c r="B20" s="9" t="s">
        <v>19</v>
      </c>
      <c r="C20" s="9" t="s">
        <v>43</v>
      </c>
      <c r="D20" s="10">
        <v>44917</v>
      </c>
      <c r="E20" s="10">
        <v>45275</v>
      </c>
      <c r="F20" s="14">
        <v>4388812852</v>
      </c>
      <c r="G20" s="12">
        <v>0.9</v>
      </c>
      <c r="H20" s="14">
        <f>877762570+1316643856</f>
        <v>2194406426</v>
      </c>
      <c r="I20" s="13">
        <f>+F20-H20</f>
        <v>2194406426</v>
      </c>
      <c r="J20" s="17">
        <v>1</v>
      </c>
    </row>
    <row r="21" spans="2:10" ht="36" x14ac:dyDescent="0.25">
      <c r="B21" s="9" t="s">
        <v>19</v>
      </c>
      <c r="C21" s="9" t="s">
        <v>44</v>
      </c>
      <c r="D21" s="10">
        <v>45007</v>
      </c>
      <c r="E21" s="10">
        <v>45291</v>
      </c>
      <c r="F21" s="14">
        <v>5981687833</v>
      </c>
      <c r="G21" s="12">
        <v>0.9</v>
      </c>
      <c r="H21" s="14">
        <v>897253175</v>
      </c>
      <c r="I21" s="13">
        <f>+F21-H21</f>
        <v>5084434658</v>
      </c>
      <c r="J21" s="1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4318A-DE10-40B3-AD08-13E728DA40B1}">
  <dimension ref="G7:H10"/>
  <sheetViews>
    <sheetView workbookViewId="0">
      <selection activeCell="H10" sqref="H10"/>
    </sheetView>
  </sheetViews>
  <sheetFormatPr baseColWidth="10" defaultRowHeight="15" x14ac:dyDescent="0.25"/>
  <cols>
    <col min="8" max="8" width="14" style="15" bestFit="1" customWidth="1"/>
  </cols>
  <sheetData>
    <row r="7" spans="7:8" x14ac:dyDescent="0.25">
      <c r="G7" t="s">
        <v>32</v>
      </c>
      <c r="H7" s="15">
        <v>125081333</v>
      </c>
    </row>
    <row r="8" spans="7:8" x14ac:dyDescent="0.25">
      <c r="G8" t="s">
        <v>31</v>
      </c>
      <c r="H8" s="15">
        <v>82250000</v>
      </c>
    </row>
    <row r="9" spans="7:8" x14ac:dyDescent="0.25">
      <c r="G9" t="s">
        <v>30</v>
      </c>
      <c r="H9" s="15">
        <v>40000000</v>
      </c>
    </row>
    <row r="10" spans="7:8" x14ac:dyDescent="0.25">
      <c r="H10" s="15">
        <f>SUM(H7:H9)</f>
        <v>247331333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Ana Maria Soriano Casas</dc:creator>
  <cp:lastModifiedBy>Ana Maria Soriano Casas</cp:lastModifiedBy>
  <dcterms:created xsi:type="dcterms:W3CDTF">2023-11-30T14:23:51Z</dcterms:created>
  <dcterms:modified xsi:type="dcterms:W3CDTF">2023-12-11T19:43:08Z</dcterms:modified>
</cp:coreProperties>
</file>